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2023\AO PE CIUDAD DE LA JUSTICIA\"/>
    </mc:Choice>
  </mc:AlternateContent>
  <bookViews>
    <workbookView xWindow="-120" yWindow="-120" windowWidth="29040" windowHeight="15840"/>
  </bookViews>
  <sheets>
    <sheet name="PORTADA" sheetId="2" r:id="rId1"/>
    <sheet name="OPTICO" sheetId="6" r:id="rId2"/>
    <sheet name="PLAN PRENSA" sheetId="4" r:id="rId3"/>
    <sheet name="EVALUACION" sheetId="7" state="hidden" r:id="rId4"/>
  </sheets>
  <definedNames>
    <definedName name="_xlnm.Print_Area" localSheetId="3">EVALUACION!$A$2:$H$24</definedName>
    <definedName name="_xlnm.Print_Area" localSheetId="1">OPTICO!$A$1:$C$11</definedName>
    <definedName name="_xlnm.Print_Area" localSheetId="2">'PLAN PRENSA'!$A$1:$M$16</definedName>
    <definedName name="_xlnm.Print_Area" localSheetId="0">PORTADA!$A$1:$E$16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7" l="1"/>
  <c r="B7" i="7" l="1"/>
  <c r="B6" i="7"/>
  <c r="B5" i="7"/>
  <c r="B4" i="7"/>
  <c r="B3" i="7"/>
  <c r="B2" i="7"/>
  <c r="D17" i="7"/>
  <c r="D15" i="7"/>
  <c r="D14" i="7"/>
</calcChain>
</file>

<file path=xl/sharedStrings.xml><?xml version="1.0" encoding="utf-8"?>
<sst xmlns="http://schemas.openxmlformats.org/spreadsheetml/2006/main" count="48" uniqueCount="38">
  <si>
    <t>Formato</t>
  </si>
  <si>
    <t>Dto. %</t>
  </si>
  <si>
    <t>Total Neto</t>
  </si>
  <si>
    <t>TOTAL MEDIOS</t>
  </si>
  <si>
    <t>IVA</t>
  </si>
  <si>
    <t>Cobertura (%)</t>
  </si>
  <si>
    <t>Total Cobertura</t>
  </si>
  <si>
    <t>O.T.S.</t>
  </si>
  <si>
    <t>Total Contactos</t>
  </si>
  <si>
    <t>PLAN DE PRENSA</t>
  </si>
  <si>
    <t>Soporte</t>
  </si>
  <si>
    <t>Ámbito</t>
  </si>
  <si>
    <t>PRENSA</t>
  </si>
  <si>
    <t>Target: Ind. +14, C.A. Madrid</t>
  </si>
  <si>
    <t>MEDIO</t>
  </si>
  <si>
    <t>TOTAL + IVA</t>
  </si>
  <si>
    <t>TOTAL PRENSA</t>
  </si>
  <si>
    <t>Lote 1 - Medios offline</t>
  </si>
  <si>
    <t>Period.</t>
  </si>
  <si>
    <t>Subdirección de Comunicación</t>
  </si>
  <si>
    <t>ancho</t>
  </si>
  <si>
    <t>alto</t>
  </si>
  <si>
    <t>x</t>
  </si>
  <si>
    <t>Medidas 
(ANCHO x ALTO)</t>
  </si>
  <si>
    <t>GRP's</t>
  </si>
  <si>
    <t xml:space="preserve">Universo (´000): </t>
  </si>
  <si>
    <t>EVALUACIÓN</t>
  </si>
  <si>
    <t>MADRID</t>
  </si>
  <si>
    <t>L-S</t>
  </si>
  <si>
    <t>Módulos ByN</t>
  </si>
  <si>
    <t>Fuente: EGM 2º Acumulado Movil 2022</t>
  </si>
  <si>
    <t>EL PAIS</t>
  </si>
  <si>
    <t>Consejería de Presidencia, Justicia e Interior</t>
  </si>
  <si>
    <t>DIRECCIÓN GENERAL DE INFRAESTRUCTURAS JUDICIALES</t>
  </si>
  <si>
    <t>Plan Especial de Equipamientos «Ciudad de la Justicia»</t>
  </si>
  <si>
    <t>FEBRERO</t>
  </si>
  <si>
    <t>OPTICO</t>
  </si>
  <si>
    <t>Total Tarifa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</si>
</sst>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C0A]_-;\-* #,##0.00\ [$€-C0A]_-;_-* &quot;-&quot;??\ [$€-C0A]_-;_-@_-"/>
    <numFmt numFmtId="165" formatCode="_-* #,##0\ _p_t_a_-;\-* #,##0\ _p_t_a_-;_-* &quot;-&quot;\ _p_t_a_-;_-@_-"/>
    <numFmt numFmtId="166" formatCode="_-* #,##0.00\ &quot;pta&quot;_-;\-* #,##0.00\ &quot;pta&quot;_-;_-* &quot;-&quot;??\ &quot;pta&quot;_-;_-@_-"/>
    <numFmt numFmtId="167" formatCode="d\ &quot;de&quot;\ mmmm\ &quot;de&quot;\ yyyy"/>
    <numFmt numFmtId="168" formatCode="#,##0.0"/>
    <numFmt numFmtId="169" formatCode="0.0000000%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sz val="10"/>
      <name val="Helv"/>
    </font>
    <font>
      <sz val="1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2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22"/>
      <name val="Calibri"/>
      <family val="2"/>
      <scheme val="minor"/>
    </font>
    <font>
      <b/>
      <sz val="72"/>
      <name val="Calibri"/>
      <family val="2"/>
      <scheme val="minor"/>
    </font>
    <font>
      <b/>
      <sz val="48"/>
      <name val="Calibri"/>
      <family val="2"/>
      <scheme val="minor"/>
    </font>
    <font>
      <b/>
      <sz val="28"/>
      <name val="Calibri"/>
      <family val="2"/>
      <scheme val="minor"/>
    </font>
    <font>
      <b/>
      <sz val="2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</fills>
  <borders count="60">
    <border>
      <left/>
      <right/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hair">
        <color indexed="64"/>
      </bottom>
      <diagonal/>
    </border>
    <border>
      <left/>
      <right style="medium">
        <color auto="1"/>
      </right>
      <top style="medium">
        <color auto="1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hair">
        <color indexed="64"/>
      </bottom>
      <diagonal/>
    </border>
    <border>
      <left/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medium">
        <color auto="1"/>
      </bottom>
      <diagonal/>
    </border>
    <border>
      <left/>
      <right style="medium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medium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 style="medium">
        <color auto="1"/>
      </top>
      <bottom/>
      <diagonal/>
    </border>
    <border>
      <left/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 style="hair">
        <color theme="1"/>
      </left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medium">
        <color indexed="64"/>
      </bottom>
      <diagonal/>
    </border>
    <border>
      <left style="hair">
        <color theme="1"/>
      </left>
      <right style="medium">
        <color indexed="64"/>
      </right>
      <top style="hair">
        <color theme="1"/>
      </top>
      <bottom style="medium">
        <color indexed="64"/>
      </bottom>
      <diagonal/>
    </border>
    <border>
      <left style="medium">
        <color indexed="64"/>
      </left>
      <right style="hair">
        <color theme="1"/>
      </right>
      <top/>
      <bottom style="medium">
        <color indexed="64"/>
      </bottom>
      <diagonal/>
    </border>
    <border>
      <left/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 style="medium">
        <color indexed="64"/>
      </right>
      <top/>
      <bottom style="medium">
        <color indexed="64"/>
      </bottom>
      <diagonal/>
    </border>
  </borders>
  <cellStyleXfs count="250">
    <xf numFmtId="0" fontId="0" fillId="0" borderId="0"/>
    <xf numFmtId="9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" fillId="0" borderId="0">
      <alignment vertical="top"/>
    </xf>
    <xf numFmtId="0" fontId="5" fillId="0" borderId="0"/>
    <xf numFmtId="0" fontId="5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11" applyNumberFormat="0" applyFill="0" applyAlignment="0" applyProtection="0"/>
    <xf numFmtId="0" fontId="9" fillId="0" borderId="12" applyNumberFormat="0" applyFill="0" applyAlignment="0" applyProtection="0"/>
    <xf numFmtId="0" fontId="10" fillId="0" borderId="13" applyNumberFormat="0" applyFill="0" applyAlignment="0" applyProtection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14" applyNumberFormat="0" applyAlignment="0" applyProtection="0"/>
    <xf numFmtId="0" fontId="15" fillId="6" borderId="15" applyNumberFormat="0" applyAlignment="0" applyProtection="0"/>
    <xf numFmtId="0" fontId="16" fillId="6" borderId="14" applyNumberFormat="0" applyAlignment="0" applyProtection="0"/>
    <xf numFmtId="0" fontId="17" fillId="0" borderId="16" applyNumberFormat="0" applyFill="0" applyAlignment="0" applyProtection="0"/>
    <xf numFmtId="0" fontId="18" fillId="7" borderId="17" applyNumberFormat="0" applyAlignment="0" applyProtection="0"/>
    <xf numFmtId="0" fontId="19" fillId="0" borderId="0" applyNumberFormat="0" applyFill="0" applyBorder="0" applyAlignment="0" applyProtection="0"/>
    <xf numFmtId="0" fontId="1" fillId="8" borderId="18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19" applyNumberFormat="0" applyFill="0" applyAlignment="0" applyProtection="0"/>
    <xf numFmtId="0" fontId="2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9">
    <xf numFmtId="0" fontId="0" fillId="0" borderId="0" xfId="0"/>
    <xf numFmtId="169" fontId="0" fillId="0" borderId="0" xfId="0" applyNumberFormat="1"/>
    <xf numFmtId="0" fontId="6" fillId="0" borderId="0" xfId="0" applyFont="1"/>
    <xf numFmtId="14" fontId="23" fillId="0" borderId="0" xfId="11" applyNumberFormat="1" applyFont="1" applyAlignment="1">
      <alignment vertical="top"/>
    </xf>
    <xf numFmtId="0" fontId="24" fillId="33" borderId="20" xfId="11" applyFont="1" applyFill="1" applyBorder="1"/>
    <xf numFmtId="10" fontId="25" fillId="33" borderId="21" xfId="11" applyNumberFormat="1" applyFont="1" applyFill="1" applyBorder="1" applyAlignment="1">
      <alignment horizontal="center"/>
    </xf>
    <xf numFmtId="0" fontId="24" fillId="33" borderId="22" xfId="11" applyFont="1" applyFill="1" applyBorder="1"/>
    <xf numFmtId="0" fontId="24" fillId="0" borderId="23" xfId="11" applyFont="1" applyBorder="1"/>
    <xf numFmtId="0" fontId="24" fillId="0" borderId="24" xfId="11" applyFont="1" applyBorder="1"/>
    <xf numFmtId="0" fontId="24" fillId="0" borderId="25" xfId="11" applyFont="1" applyBorder="1"/>
    <xf numFmtId="0" fontId="24" fillId="0" borderId="26" xfId="11" applyFont="1" applyBorder="1"/>
    <xf numFmtId="0" fontId="24" fillId="0" borderId="27" xfId="11" applyFont="1" applyBorder="1"/>
    <xf numFmtId="0" fontId="25" fillId="0" borderId="0" xfId="11" applyFont="1"/>
    <xf numFmtId="10" fontId="26" fillId="0" borderId="0" xfId="11" applyNumberFormat="1" applyFont="1" applyAlignment="1">
      <alignment horizontal="center" vertical="center"/>
    </xf>
    <xf numFmtId="0" fontId="24" fillId="0" borderId="0" xfId="11" applyFont="1"/>
    <xf numFmtId="10" fontId="27" fillId="0" borderId="0" xfId="11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24" fillId="0" borderId="28" xfId="11" applyFont="1" applyBorder="1" applyAlignment="1">
      <alignment vertical="top"/>
    </xf>
    <xf numFmtId="167" fontId="30" fillId="0" borderId="29" xfId="11" applyNumberFormat="1" applyFont="1" applyBorder="1" applyAlignment="1">
      <alignment horizontal="center" vertical="top"/>
    </xf>
    <xf numFmtId="0" fontId="24" fillId="0" borderId="30" xfId="11" applyFont="1" applyBorder="1" applyAlignment="1">
      <alignment vertical="top"/>
    </xf>
    <xf numFmtId="0" fontId="30" fillId="0" borderId="0" xfId="11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0" fontId="31" fillId="33" borderId="42" xfId="0" applyNumberFormat="1" applyFont="1" applyFill="1" applyBorder="1" applyAlignment="1">
      <alignment horizontal="left"/>
    </xf>
    <xf numFmtId="10" fontId="32" fillId="33" borderId="24" xfId="0" applyNumberFormat="1" applyFont="1" applyFill="1" applyBorder="1" applyAlignment="1">
      <alignment horizontal="left"/>
    </xf>
    <xf numFmtId="10" fontId="32" fillId="33" borderId="24" xfId="0" applyNumberFormat="1" applyFont="1" applyFill="1" applyBorder="1" applyAlignment="1">
      <alignment horizontal="center"/>
    </xf>
    <xf numFmtId="0" fontId="18" fillId="33" borderId="25" xfId="0" applyFont="1" applyFill="1" applyBorder="1"/>
    <xf numFmtId="10" fontId="31" fillId="33" borderId="26" xfId="0" applyNumberFormat="1" applyFont="1" applyFill="1" applyBorder="1" applyAlignment="1">
      <alignment horizontal="left"/>
    </xf>
    <xf numFmtId="10" fontId="32" fillId="33" borderId="0" xfId="0" applyNumberFormat="1" applyFont="1" applyFill="1" applyAlignment="1">
      <alignment horizontal="left"/>
    </xf>
    <xf numFmtId="10" fontId="32" fillId="33" borderId="0" xfId="0" applyNumberFormat="1" applyFont="1" applyFill="1" applyAlignment="1">
      <alignment horizontal="center"/>
    </xf>
    <xf numFmtId="0" fontId="18" fillId="33" borderId="27" xfId="0" applyFont="1" applyFill="1" applyBorder="1"/>
    <xf numFmtId="164" fontId="0" fillId="0" borderId="0" xfId="0" applyNumberFormat="1"/>
    <xf numFmtId="0" fontId="32" fillId="33" borderId="0" xfId="0" applyFont="1" applyFill="1" applyAlignment="1">
      <alignment horizontal="center"/>
    </xf>
    <xf numFmtId="10" fontId="31" fillId="33" borderId="28" xfId="0" applyNumberFormat="1" applyFont="1" applyFill="1" applyBorder="1" applyAlignment="1">
      <alignment horizontal="left"/>
    </xf>
    <xf numFmtId="10" fontId="32" fillId="33" borderId="29" xfId="0" applyNumberFormat="1" applyFont="1" applyFill="1" applyBorder="1" applyAlignment="1">
      <alignment horizontal="left"/>
    </xf>
    <xf numFmtId="0" fontId="32" fillId="33" borderId="29" xfId="0" applyFont="1" applyFill="1" applyBorder="1" applyAlignment="1">
      <alignment horizontal="center"/>
    </xf>
    <xf numFmtId="0" fontId="0" fillId="33" borderId="30" xfId="0" applyFill="1" applyBorder="1" applyAlignment="1">
      <alignment horizontal="center"/>
    </xf>
    <xf numFmtId="0" fontId="18" fillId="33" borderId="24" xfId="0" applyFont="1" applyFill="1" applyBorder="1" applyAlignment="1">
      <alignment horizontal="center" vertical="center"/>
    </xf>
    <xf numFmtId="0" fontId="18" fillId="33" borderId="29" xfId="0" applyFont="1" applyFill="1" applyBorder="1" applyAlignment="1">
      <alignment horizontal="center" vertical="center"/>
    </xf>
    <xf numFmtId="0" fontId="24" fillId="0" borderId="0" xfId="0" applyFont="1" applyAlignment="1">
      <alignment horizontal="left"/>
    </xf>
    <xf numFmtId="0" fontId="24" fillId="0" borderId="0" xfId="0" applyFont="1" applyAlignment="1">
      <alignment horizontal="center"/>
    </xf>
    <xf numFmtId="164" fontId="33" fillId="0" borderId="0" xfId="0" applyNumberFormat="1" applyFont="1" applyAlignment="1">
      <alignment horizontal="center"/>
    </xf>
    <xf numFmtId="4" fontId="24" fillId="0" borderId="0" xfId="0" applyNumberFormat="1" applyFont="1" applyAlignment="1">
      <alignment horizontal="center"/>
    </xf>
    <xf numFmtId="164" fontId="31" fillId="33" borderId="35" xfId="0" applyNumberFormat="1" applyFont="1" applyFill="1" applyBorder="1"/>
    <xf numFmtId="164" fontId="31" fillId="33" borderId="33" xfId="0" applyNumberFormat="1" applyFont="1" applyFill="1" applyBorder="1" applyAlignment="1">
      <alignment horizontal="center"/>
    </xf>
    <xf numFmtId="164" fontId="31" fillId="33" borderId="37" xfId="0" applyNumberFormat="1" applyFont="1" applyFill="1" applyBorder="1"/>
    <xf numFmtId="9" fontId="31" fillId="33" borderId="5" xfId="1" applyFont="1" applyFill="1" applyBorder="1" applyAlignment="1">
      <alignment horizontal="center"/>
    </xf>
    <xf numFmtId="164" fontId="31" fillId="33" borderId="39" xfId="0" applyNumberFormat="1" applyFont="1" applyFill="1" applyBorder="1"/>
    <xf numFmtId="164" fontId="31" fillId="33" borderId="34" xfId="0" applyNumberFormat="1" applyFont="1" applyFill="1" applyBorder="1" applyAlignment="1">
      <alignment horizontal="center"/>
    </xf>
    <xf numFmtId="9" fontId="0" fillId="0" borderId="0" xfId="0" applyNumberFormat="1"/>
    <xf numFmtId="10" fontId="31" fillId="33" borderId="32" xfId="0" applyNumberFormat="1" applyFont="1" applyFill="1" applyBorder="1" applyAlignment="1">
      <alignment horizontal="left"/>
    </xf>
    <xf numFmtId="10" fontId="35" fillId="33" borderId="44" xfId="0" applyNumberFormat="1" applyFont="1" applyFill="1" applyBorder="1" applyAlignment="1">
      <alignment horizontal="left"/>
    </xf>
    <xf numFmtId="10" fontId="32" fillId="33" borderId="25" xfId="0" applyNumberFormat="1" applyFont="1" applyFill="1" applyBorder="1" applyAlignment="1">
      <alignment horizontal="center"/>
    </xf>
    <xf numFmtId="10" fontId="35" fillId="33" borderId="32" xfId="0" applyNumberFormat="1" applyFont="1" applyFill="1" applyBorder="1" applyAlignment="1">
      <alignment horizontal="left"/>
    </xf>
    <xf numFmtId="10" fontId="32" fillId="33" borderId="27" xfId="0" applyNumberFormat="1" applyFont="1" applyFill="1" applyBorder="1" applyAlignment="1">
      <alignment horizontal="center"/>
    </xf>
    <xf numFmtId="0" fontId="32" fillId="33" borderId="27" xfId="0" applyFont="1" applyFill="1" applyBorder="1" applyAlignment="1">
      <alignment horizontal="center"/>
    </xf>
    <xf numFmtId="10" fontId="31" fillId="33" borderId="31" xfId="0" applyNumberFormat="1" applyFont="1" applyFill="1" applyBorder="1" applyAlignment="1">
      <alignment horizontal="left"/>
    </xf>
    <xf numFmtId="0" fontId="32" fillId="33" borderId="30" xfId="0" applyFont="1" applyFill="1" applyBorder="1" applyAlignment="1">
      <alignment horizontal="center"/>
    </xf>
    <xf numFmtId="0" fontId="36" fillId="0" borderId="0" xfId="12" applyFont="1" applyAlignment="1">
      <alignment vertical="center"/>
    </xf>
    <xf numFmtId="0" fontId="38" fillId="0" borderId="0" xfId="0" applyFont="1"/>
    <xf numFmtId="0" fontId="36" fillId="0" borderId="43" xfId="12" applyFont="1" applyBorder="1" applyAlignment="1">
      <alignment vertical="center"/>
    </xf>
    <xf numFmtId="168" fontId="36" fillId="0" borderId="0" xfId="12" applyNumberFormat="1" applyFont="1" applyAlignment="1">
      <alignment horizontal="right" vertical="center"/>
    </xf>
    <xf numFmtId="4" fontId="36" fillId="0" borderId="43" xfId="12" applyNumberFormat="1" applyFont="1" applyBorder="1" applyAlignment="1">
      <alignment horizontal="right" vertical="center"/>
    </xf>
    <xf numFmtId="4" fontId="38" fillId="0" borderId="0" xfId="0" applyNumberFormat="1" applyFont="1"/>
    <xf numFmtId="0" fontId="36" fillId="0" borderId="6" xfId="12" applyFont="1" applyBorder="1" applyAlignment="1">
      <alignment vertical="center"/>
    </xf>
    <xf numFmtId="3" fontId="36" fillId="0" borderId="0" xfId="12" applyNumberFormat="1" applyFont="1" applyAlignment="1">
      <alignment horizontal="right" vertical="center"/>
    </xf>
    <xf numFmtId="3" fontId="36" fillId="0" borderId="6" xfId="12" applyNumberFormat="1" applyFont="1" applyBorder="1" applyAlignment="1">
      <alignment horizontal="right" vertical="center"/>
    </xf>
    <xf numFmtId="4" fontId="36" fillId="0" borderId="6" xfId="12" applyNumberFormat="1" applyFont="1" applyBorder="1" applyAlignment="1">
      <alignment horizontal="right" vertical="center"/>
    </xf>
    <xf numFmtId="0" fontId="36" fillId="0" borderId="6" xfId="12" applyFont="1" applyBorder="1" applyAlignment="1">
      <alignment horizontal="left" vertical="center"/>
    </xf>
    <xf numFmtId="0" fontId="36" fillId="0" borderId="7" xfId="12" applyFont="1" applyBorder="1" applyAlignment="1">
      <alignment horizontal="left" vertical="center"/>
    </xf>
    <xf numFmtId="3" fontId="36" fillId="0" borderId="7" xfId="12" applyNumberFormat="1" applyFont="1" applyBorder="1" applyAlignment="1">
      <alignment horizontal="right" vertical="center"/>
    </xf>
    <xf numFmtId="0" fontId="39" fillId="0" borderId="0" xfId="12" applyFont="1" applyAlignment="1">
      <alignment vertical="center"/>
    </xf>
    <xf numFmtId="3" fontId="0" fillId="0" borderId="0" xfId="0" applyNumberFormat="1" applyAlignment="1">
      <alignment horizontal="left"/>
    </xf>
    <xf numFmtId="0" fontId="24" fillId="0" borderId="52" xfId="0" applyFont="1" applyBorder="1" applyAlignment="1">
      <alignment horizontal="center" vertical="center" wrapText="1"/>
    </xf>
    <xf numFmtId="0" fontId="24" fillId="0" borderId="31" xfId="0" applyFont="1" applyBorder="1" applyAlignment="1">
      <alignment horizontal="center" vertical="center" wrapText="1"/>
    </xf>
    <xf numFmtId="164" fontId="25" fillId="0" borderId="36" xfId="0" applyNumberFormat="1" applyFont="1" applyBorder="1" applyAlignment="1">
      <alignment horizontal="center"/>
    </xf>
    <xf numFmtId="164" fontId="25" fillId="0" borderId="38" xfId="0" applyNumberFormat="1" applyFont="1" applyBorder="1" applyAlignment="1">
      <alignment horizontal="center"/>
    </xf>
    <xf numFmtId="164" fontId="25" fillId="0" borderId="40" xfId="0" applyNumberFormat="1" applyFont="1" applyBorder="1" applyAlignment="1">
      <alignment horizontal="center"/>
    </xf>
    <xf numFmtId="164" fontId="24" fillId="0" borderId="55" xfId="0" applyNumberFormat="1" applyFont="1" applyBorder="1" applyAlignment="1">
      <alignment horizontal="center" vertical="center"/>
    </xf>
    <xf numFmtId="10" fontId="31" fillId="33" borderId="43" xfId="0" applyNumberFormat="1" applyFont="1" applyFill="1" applyBorder="1" applyAlignment="1">
      <alignment horizontal="left"/>
    </xf>
    <xf numFmtId="10" fontId="31" fillId="33" borderId="6" xfId="0" applyNumberFormat="1" applyFont="1" applyFill="1" applyBorder="1" applyAlignment="1">
      <alignment horizontal="left"/>
    </xf>
    <xf numFmtId="0" fontId="32" fillId="33" borderId="7" xfId="0" applyFont="1" applyFill="1" applyBorder="1"/>
    <xf numFmtId="0" fontId="18" fillId="33" borderId="0" xfId="0" applyFont="1" applyFill="1" applyBorder="1" applyAlignment="1">
      <alignment horizontal="center" vertical="center"/>
    </xf>
    <xf numFmtId="0" fontId="24" fillId="0" borderId="56" xfId="0" applyFont="1" applyBorder="1" applyAlignment="1">
      <alignment horizontal="left" vertical="center" wrapText="1"/>
    </xf>
    <xf numFmtId="0" fontId="24" fillId="0" borderId="57" xfId="0" applyFont="1" applyBorder="1" applyAlignment="1">
      <alignment horizontal="left" vertical="center" wrapText="1"/>
    </xf>
    <xf numFmtId="0" fontId="24" fillId="0" borderId="54" xfId="0" applyFont="1" applyBorder="1" applyAlignment="1">
      <alignment horizontal="center" vertical="center" wrapText="1"/>
    </xf>
    <xf numFmtId="0" fontId="24" fillId="0" borderId="58" xfId="0" applyFont="1" applyBorder="1" applyAlignment="1">
      <alignment horizontal="left" vertical="center" wrapText="1"/>
    </xf>
    <xf numFmtId="0" fontId="24" fillId="0" borderId="29" xfId="0" applyFont="1" applyBorder="1" applyAlignment="1">
      <alignment horizontal="center" vertical="center" wrapText="1"/>
    </xf>
    <xf numFmtId="0" fontId="24" fillId="0" borderId="57" xfId="0" applyFont="1" applyBorder="1" applyAlignment="1">
      <alignment horizontal="center" vertical="center" wrapText="1"/>
    </xf>
    <xf numFmtId="16" fontId="33" fillId="0" borderId="53" xfId="0" applyNumberFormat="1" applyFont="1" applyBorder="1" applyAlignment="1">
      <alignment horizontal="center" vertical="center"/>
    </xf>
    <xf numFmtId="164" fontId="24" fillId="0" borderId="58" xfId="0" applyNumberFormat="1" applyFont="1" applyBorder="1" applyAlignment="1">
      <alignment horizontal="center" vertical="center" wrapText="1"/>
    </xf>
    <xf numFmtId="10" fontId="24" fillId="0" borderId="58" xfId="1" applyNumberFormat="1" applyFont="1" applyFill="1" applyBorder="1" applyAlignment="1">
      <alignment horizontal="center" vertical="center" wrapText="1"/>
    </xf>
    <xf numFmtId="164" fontId="24" fillId="0" borderId="59" xfId="0" applyNumberFormat="1" applyFont="1" applyBorder="1" applyAlignment="1">
      <alignment horizontal="center" vertical="center" wrapText="1"/>
    </xf>
    <xf numFmtId="10" fontId="28" fillId="0" borderId="26" xfId="11" applyNumberFormat="1" applyFont="1" applyBorder="1" applyAlignment="1">
      <alignment horizontal="center" vertical="center" wrapText="1"/>
    </xf>
    <xf numFmtId="10" fontId="28" fillId="0" borderId="0" xfId="11" applyNumberFormat="1" applyFont="1" applyAlignment="1">
      <alignment horizontal="center" vertical="center" wrapText="1"/>
    </xf>
    <xf numFmtId="10" fontId="28" fillId="0" borderId="27" xfId="11" applyNumberFormat="1" applyFont="1" applyBorder="1" applyAlignment="1">
      <alignment horizontal="center" vertical="center" wrapText="1"/>
    </xf>
    <xf numFmtId="10" fontId="29" fillId="0" borderId="26" xfId="11" applyNumberFormat="1" applyFont="1" applyBorder="1" applyAlignment="1">
      <alignment horizontal="center" vertical="center" wrapText="1"/>
    </xf>
    <xf numFmtId="10" fontId="29" fillId="0" borderId="0" xfId="11" applyNumberFormat="1" applyFont="1" applyAlignment="1">
      <alignment horizontal="center" vertical="center" wrapText="1"/>
    </xf>
    <xf numFmtId="10" fontId="29" fillId="0" borderId="27" xfId="11" applyNumberFormat="1" applyFont="1" applyBorder="1" applyAlignment="1">
      <alignment horizontal="center" vertical="center" wrapText="1"/>
    </xf>
    <xf numFmtId="10" fontId="29" fillId="0" borderId="32" xfId="11" applyNumberFormat="1" applyFont="1" applyBorder="1" applyAlignment="1">
      <alignment horizontal="center" vertical="center" wrapText="1"/>
    </xf>
    <xf numFmtId="0" fontId="34" fillId="33" borderId="2" xfId="4" applyFont="1" applyFill="1" applyBorder="1" applyAlignment="1">
      <alignment horizontal="center" vertical="center" wrapText="1"/>
    </xf>
    <xf numFmtId="0" fontId="34" fillId="33" borderId="9" xfId="4" applyFont="1" applyFill="1" applyBorder="1" applyAlignment="1">
      <alignment horizontal="center" vertical="center" wrapText="1"/>
    </xf>
    <xf numFmtId="0" fontId="34" fillId="33" borderId="51" xfId="4" applyFont="1" applyFill="1" applyBorder="1" applyAlignment="1">
      <alignment horizontal="center" vertical="center" wrapText="1"/>
    </xf>
    <xf numFmtId="0" fontId="18" fillId="33" borderId="41" xfId="0" applyFont="1" applyFill="1" applyBorder="1" applyAlignment="1">
      <alignment horizontal="center" vertical="center"/>
    </xf>
    <xf numFmtId="0" fontId="18" fillId="33" borderId="8" xfId="0" applyFont="1" applyFill="1" applyBorder="1" applyAlignment="1">
      <alignment horizontal="center" vertical="center"/>
    </xf>
    <xf numFmtId="0" fontId="18" fillId="33" borderId="10" xfId="0" applyFont="1" applyFill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18" fillId="33" borderId="2" xfId="0" applyFont="1" applyFill="1" applyBorder="1" applyAlignment="1">
      <alignment horizontal="center" vertical="center" wrapText="1"/>
    </xf>
    <xf numFmtId="0" fontId="18" fillId="33" borderId="9" xfId="0" applyFont="1" applyFill="1" applyBorder="1" applyAlignment="1">
      <alignment horizontal="center" vertical="center" wrapText="1"/>
    </xf>
    <xf numFmtId="0" fontId="18" fillId="33" borderId="51" xfId="0" applyFont="1" applyFill="1" applyBorder="1" applyAlignment="1">
      <alignment horizontal="center" vertical="center" wrapText="1"/>
    </xf>
    <xf numFmtId="0" fontId="18" fillId="33" borderId="1" xfId="0" applyFont="1" applyFill="1" applyBorder="1" applyAlignment="1">
      <alignment horizontal="center" vertical="center" wrapText="1"/>
    </xf>
    <xf numFmtId="0" fontId="18" fillId="33" borderId="3" xfId="0" applyFont="1" applyFill="1" applyBorder="1" applyAlignment="1">
      <alignment horizontal="center" vertical="center" wrapText="1"/>
    </xf>
    <xf numFmtId="0" fontId="18" fillId="33" borderId="4" xfId="0" applyFont="1" applyFill="1" applyBorder="1" applyAlignment="1">
      <alignment horizontal="center" vertical="center" wrapText="1"/>
    </xf>
    <xf numFmtId="0" fontId="18" fillId="33" borderId="45" xfId="0" applyFont="1" applyFill="1" applyBorder="1" applyAlignment="1">
      <alignment horizontal="center" vertical="center" wrapText="1"/>
    </xf>
    <xf numFmtId="0" fontId="18" fillId="33" borderId="46" xfId="0" applyFont="1" applyFill="1" applyBorder="1" applyAlignment="1">
      <alignment horizontal="center" vertical="center"/>
    </xf>
    <xf numFmtId="0" fontId="18" fillId="33" borderId="47" xfId="0" applyFont="1" applyFill="1" applyBorder="1" applyAlignment="1">
      <alignment horizontal="center" vertical="center"/>
    </xf>
    <xf numFmtId="0" fontId="18" fillId="33" borderId="49" xfId="0" applyFont="1" applyFill="1" applyBorder="1" applyAlignment="1">
      <alignment horizontal="center" vertical="center"/>
    </xf>
    <xf numFmtId="0" fontId="18" fillId="33" borderId="48" xfId="0" applyFont="1" applyFill="1" applyBorder="1" applyAlignment="1">
      <alignment horizontal="center" vertical="center"/>
    </xf>
    <xf numFmtId="0" fontId="18" fillId="33" borderId="50" xfId="0" applyFont="1" applyFill="1" applyBorder="1" applyAlignment="1">
      <alignment horizontal="center" vertical="center"/>
    </xf>
    <xf numFmtId="0" fontId="18" fillId="33" borderId="1" xfId="0" applyFont="1" applyFill="1" applyBorder="1" applyAlignment="1">
      <alignment horizontal="center" vertical="center"/>
    </xf>
    <xf numFmtId="0" fontId="18" fillId="33" borderId="3" xfId="0" applyFont="1" applyFill="1" applyBorder="1" applyAlignment="1">
      <alignment horizontal="center" vertical="center"/>
    </xf>
    <xf numFmtId="0" fontId="18" fillId="33" borderId="4" xfId="0" applyFont="1" applyFill="1" applyBorder="1" applyAlignment="1">
      <alignment horizontal="center" vertical="center"/>
    </xf>
    <xf numFmtId="0" fontId="18" fillId="33" borderId="45" xfId="0" applyFont="1" applyFill="1" applyBorder="1" applyAlignment="1">
      <alignment horizontal="center" vertical="center"/>
    </xf>
    <xf numFmtId="0" fontId="40" fillId="33" borderId="43" xfId="0" applyFont="1" applyFill="1" applyBorder="1" applyAlignment="1">
      <alignment horizontal="center" vertical="center"/>
    </xf>
    <xf numFmtId="0" fontId="40" fillId="33" borderId="6" xfId="0" applyFont="1" applyFill="1" applyBorder="1" applyAlignment="1">
      <alignment horizontal="center" vertical="center"/>
    </xf>
    <xf numFmtId="0" fontId="40" fillId="33" borderId="7" xfId="0" applyFont="1" applyFill="1" applyBorder="1" applyAlignment="1">
      <alignment horizontal="center" vertical="center"/>
    </xf>
    <xf numFmtId="3" fontId="37" fillId="33" borderId="43" xfId="12" applyNumberFormat="1" applyFont="1" applyFill="1" applyBorder="1" applyAlignment="1">
      <alignment horizontal="center" vertical="center" wrapText="1"/>
    </xf>
    <xf numFmtId="3" fontId="37" fillId="33" borderId="7" xfId="12" applyNumberFormat="1" applyFont="1" applyFill="1" applyBorder="1" applyAlignment="1">
      <alignment horizontal="center" vertical="center" wrapText="1"/>
    </xf>
  </cellXfs>
  <cellStyles count="250">
    <cellStyle name="20% - Énfasis1" xfId="48" builtinId="30" customBuiltin="1"/>
    <cellStyle name="20% - Énfasis2" xfId="52" builtinId="34" customBuiltin="1"/>
    <cellStyle name="20% - Énfasis3" xfId="56" builtinId="38" customBuiltin="1"/>
    <cellStyle name="20% - Énfasis4" xfId="60" builtinId="42" customBuiltin="1"/>
    <cellStyle name="20% - Énfasis5" xfId="64" builtinId="46" customBuiltin="1"/>
    <cellStyle name="20% - Énfasis6" xfId="68" builtinId="50" customBuiltin="1"/>
    <cellStyle name="40% - Énfasis1" xfId="49" builtinId="31" customBuiltin="1"/>
    <cellStyle name="40% - Énfasis2" xfId="53" builtinId="35" customBuiltin="1"/>
    <cellStyle name="40% - Énfasis3" xfId="57" builtinId="39" customBuiltin="1"/>
    <cellStyle name="40% - Énfasis4" xfId="61" builtinId="43" customBuiltin="1"/>
    <cellStyle name="40% - Énfasis5" xfId="65" builtinId="47" customBuiltin="1"/>
    <cellStyle name="40% - Énfasis6" xfId="69" builtinId="51" customBuiltin="1"/>
    <cellStyle name="60% - Énfasis1" xfId="50" builtinId="32" customBuiltin="1"/>
    <cellStyle name="60% - Énfasis2" xfId="54" builtinId="36" customBuiltin="1"/>
    <cellStyle name="60% - Énfasis3" xfId="58" builtinId="40" customBuiltin="1"/>
    <cellStyle name="60% - Énfasis4" xfId="62" builtinId="44" customBuiltin="1"/>
    <cellStyle name="60% - Énfasis5" xfId="66" builtinId="48" customBuiltin="1"/>
    <cellStyle name="60% - Énfasis6" xfId="70" builtinId="52" customBuiltin="1"/>
    <cellStyle name="Bueno" xfId="35" builtinId="26" customBuiltin="1"/>
    <cellStyle name="Cálculo" xfId="40" builtinId="22" customBuiltin="1"/>
    <cellStyle name="Celda de comprobación" xfId="42" builtinId="23" customBuiltin="1"/>
    <cellStyle name="Celda vinculada" xfId="41" builtinId="24" customBuiltin="1"/>
    <cellStyle name="Encabezado 1" xfId="31" builtinId="16" customBuiltin="1"/>
    <cellStyle name="Encabezado 4" xfId="34" builtinId="19" customBuiltin="1"/>
    <cellStyle name="Énfasis1" xfId="47" builtinId="29" customBuiltin="1"/>
    <cellStyle name="Énfasis2" xfId="51" builtinId="33" customBuiltin="1"/>
    <cellStyle name="Énfasis3" xfId="55" builtinId="37" customBuiltin="1"/>
    <cellStyle name="Énfasis4" xfId="59" builtinId="41" customBuiltin="1"/>
    <cellStyle name="Énfasis5" xfId="63" builtinId="45" customBuiltin="1"/>
    <cellStyle name="Énfasis6" xfId="67" builtinId="49" customBuiltin="1"/>
    <cellStyle name="Entrada" xfId="38" builtinId="20" customBuiltin="1"/>
    <cellStyle name="Euro" xfId="3"/>
    <cellStyle name="Euro 2" xfId="18"/>
    <cellStyle name="Euro 2 2" xfId="84"/>
    <cellStyle name="Euro 2 2 2" xfId="132"/>
    <cellStyle name="Euro 2 2 2 2" xfId="228"/>
    <cellStyle name="Euro 2 2 3" xfId="180"/>
    <cellStyle name="Euro 2 3" xfId="108"/>
    <cellStyle name="Euro 2 3 2" xfId="204"/>
    <cellStyle name="Euro 2 4" xfId="156"/>
    <cellStyle name="Euro 3" xfId="71"/>
    <cellStyle name="Euro 3 2" xfId="95"/>
    <cellStyle name="Euro 3 2 2" xfId="143"/>
    <cellStyle name="Euro 3 2 2 2" xfId="239"/>
    <cellStyle name="Euro 3 2 3" xfId="191"/>
    <cellStyle name="Euro 3 3" xfId="119"/>
    <cellStyle name="Euro 3 3 2" xfId="215"/>
    <cellStyle name="Euro 3 4" xfId="167"/>
    <cellStyle name="Euro 4" xfId="79"/>
    <cellStyle name="Euro 4 2" xfId="103"/>
    <cellStyle name="Euro 4 2 2" xfId="151"/>
    <cellStyle name="Euro 4 2 2 2" xfId="247"/>
    <cellStyle name="Euro 4 2 3" xfId="199"/>
    <cellStyle name="Euro 4 3" xfId="127"/>
    <cellStyle name="Euro 4 3 2" xfId="223"/>
    <cellStyle name="Euro 4 4" xfId="175"/>
    <cellStyle name="Euro 5" xfId="82"/>
    <cellStyle name="Euro 5 2" xfId="130"/>
    <cellStyle name="Euro 5 2 2" xfId="226"/>
    <cellStyle name="Euro 5 3" xfId="178"/>
    <cellStyle name="Euro 6" xfId="106"/>
    <cellStyle name="Euro 6 2" xfId="202"/>
    <cellStyle name="Euro 7" xfId="154"/>
    <cellStyle name="Hipervínculo 2" xfId="5"/>
    <cellStyle name="Incorrecto" xfId="36" builtinId="27" customBuiltin="1"/>
    <cellStyle name="Millares [0] 2" xfId="7"/>
    <cellStyle name="Millares [0] 2 2" xfId="14"/>
    <cellStyle name="Millares 10" xfId="27"/>
    <cellStyle name="Millares 10 2" xfId="92"/>
    <cellStyle name="Millares 10 2 2" xfId="140"/>
    <cellStyle name="Millares 10 2 2 2" xfId="236"/>
    <cellStyle name="Millares 10 2 3" xfId="188"/>
    <cellStyle name="Millares 10 3" xfId="116"/>
    <cellStyle name="Millares 10 3 2" xfId="212"/>
    <cellStyle name="Millares 10 4" xfId="164"/>
    <cellStyle name="Millares 11" xfId="26"/>
    <cellStyle name="Millares 11 2" xfId="91"/>
    <cellStyle name="Millares 11 2 2" xfId="139"/>
    <cellStyle name="Millares 11 2 2 2" xfId="235"/>
    <cellStyle name="Millares 11 2 3" xfId="187"/>
    <cellStyle name="Millares 11 3" xfId="115"/>
    <cellStyle name="Millares 11 3 2" xfId="211"/>
    <cellStyle name="Millares 11 4" xfId="163"/>
    <cellStyle name="Millares 12" xfId="29"/>
    <cellStyle name="Millares 12 2" xfId="94"/>
    <cellStyle name="Millares 12 2 2" xfId="142"/>
    <cellStyle name="Millares 12 2 2 2" xfId="238"/>
    <cellStyle name="Millares 12 2 3" xfId="190"/>
    <cellStyle name="Millares 12 3" xfId="118"/>
    <cellStyle name="Millares 12 3 2" xfId="214"/>
    <cellStyle name="Millares 12 4" xfId="166"/>
    <cellStyle name="Millares 13" xfId="72"/>
    <cellStyle name="Millares 13 2" xfId="96"/>
    <cellStyle name="Millares 13 2 2" xfId="144"/>
    <cellStyle name="Millares 13 2 2 2" xfId="240"/>
    <cellStyle name="Millares 13 2 3" xfId="192"/>
    <cellStyle name="Millares 13 3" xfId="120"/>
    <cellStyle name="Millares 13 3 2" xfId="216"/>
    <cellStyle name="Millares 13 4" xfId="168"/>
    <cellStyle name="Millares 14" xfId="74"/>
    <cellStyle name="Millares 14 2" xfId="98"/>
    <cellStyle name="Millares 14 2 2" xfId="146"/>
    <cellStyle name="Millares 14 2 2 2" xfId="242"/>
    <cellStyle name="Millares 14 2 3" xfId="194"/>
    <cellStyle name="Millares 14 3" xfId="122"/>
    <cellStyle name="Millares 14 3 2" xfId="218"/>
    <cellStyle name="Millares 14 4" xfId="170"/>
    <cellStyle name="Millares 15" xfId="75"/>
    <cellStyle name="Millares 15 2" xfId="99"/>
    <cellStyle name="Millares 15 2 2" xfId="147"/>
    <cellStyle name="Millares 15 2 2 2" xfId="243"/>
    <cellStyle name="Millares 15 2 3" xfId="195"/>
    <cellStyle name="Millares 15 3" xfId="123"/>
    <cellStyle name="Millares 15 3 2" xfId="219"/>
    <cellStyle name="Millares 15 4" xfId="171"/>
    <cellStyle name="Millares 16" xfId="78"/>
    <cellStyle name="Millares 16 2" xfId="102"/>
    <cellStyle name="Millares 16 2 2" xfId="150"/>
    <cellStyle name="Millares 16 2 2 2" xfId="246"/>
    <cellStyle name="Millares 16 2 3" xfId="198"/>
    <cellStyle name="Millares 16 3" xfId="126"/>
    <cellStyle name="Millares 16 3 2" xfId="222"/>
    <cellStyle name="Millares 16 4" xfId="174"/>
    <cellStyle name="Millares 17" xfId="77"/>
    <cellStyle name="Millares 17 2" xfId="101"/>
    <cellStyle name="Millares 17 2 2" xfId="149"/>
    <cellStyle name="Millares 17 2 2 2" xfId="245"/>
    <cellStyle name="Millares 17 2 3" xfId="197"/>
    <cellStyle name="Millares 17 3" xfId="125"/>
    <cellStyle name="Millares 17 3 2" xfId="221"/>
    <cellStyle name="Millares 17 4" xfId="173"/>
    <cellStyle name="Millares 18" xfId="76"/>
    <cellStyle name="Millares 18 2" xfId="100"/>
    <cellStyle name="Millares 18 2 2" xfId="148"/>
    <cellStyle name="Millares 18 2 2 2" xfId="244"/>
    <cellStyle name="Millares 18 2 3" xfId="196"/>
    <cellStyle name="Millares 18 3" xfId="124"/>
    <cellStyle name="Millares 18 3 2" xfId="220"/>
    <cellStyle name="Millares 18 4" xfId="172"/>
    <cellStyle name="Millares 19" xfId="80"/>
    <cellStyle name="Millares 19 2" xfId="104"/>
    <cellStyle name="Millares 19 2 2" xfId="152"/>
    <cellStyle name="Millares 19 2 2 2" xfId="248"/>
    <cellStyle name="Millares 19 2 3" xfId="200"/>
    <cellStyle name="Millares 19 3" xfId="128"/>
    <cellStyle name="Millares 19 3 2" xfId="224"/>
    <cellStyle name="Millares 19 4" xfId="176"/>
    <cellStyle name="Millares 2" xfId="21"/>
    <cellStyle name="Millares 2 2" xfId="86"/>
    <cellStyle name="Millares 2 2 2" xfId="134"/>
    <cellStyle name="Millares 2 2 2 2" xfId="230"/>
    <cellStyle name="Millares 2 2 3" xfId="182"/>
    <cellStyle name="Millares 2 3" xfId="110"/>
    <cellStyle name="Millares 2 3 2" xfId="206"/>
    <cellStyle name="Millares 2 4" xfId="158"/>
    <cellStyle name="Millares 3" xfId="20"/>
    <cellStyle name="Millares 3 2" xfId="85"/>
    <cellStyle name="Millares 3 2 2" xfId="133"/>
    <cellStyle name="Millares 3 2 2 2" xfId="229"/>
    <cellStyle name="Millares 3 2 3" xfId="181"/>
    <cellStyle name="Millares 3 3" xfId="109"/>
    <cellStyle name="Millares 3 3 2" xfId="205"/>
    <cellStyle name="Millares 3 4" xfId="157"/>
    <cellStyle name="Millares 4" xfId="22"/>
    <cellStyle name="Millares 4 2" xfId="87"/>
    <cellStyle name="Millares 4 2 2" xfId="135"/>
    <cellStyle name="Millares 4 2 2 2" xfId="231"/>
    <cellStyle name="Millares 4 2 3" xfId="183"/>
    <cellStyle name="Millares 4 3" xfId="111"/>
    <cellStyle name="Millares 4 3 2" xfId="207"/>
    <cellStyle name="Millares 4 4" xfId="159"/>
    <cellStyle name="Millares 5" xfId="17"/>
    <cellStyle name="Millares 5 2" xfId="83"/>
    <cellStyle name="Millares 5 2 2" xfId="131"/>
    <cellStyle name="Millares 5 2 2 2" xfId="227"/>
    <cellStyle name="Millares 5 2 3" xfId="179"/>
    <cellStyle name="Millares 5 3" xfId="107"/>
    <cellStyle name="Millares 5 3 2" xfId="203"/>
    <cellStyle name="Millares 5 4" xfId="155"/>
    <cellStyle name="Millares 6" xfId="24"/>
    <cellStyle name="Millares 6 2" xfId="89"/>
    <cellStyle name="Millares 6 2 2" xfId="137"/>
    <cellStyle name="Millares 6 2 2 2" xfId="233"/>
    <cellStyle name="Millares 6 2 3" xfId="185"/>
    <cellStyle name="Millares 6 3" xfId="113"/>
    <cellStyle name="Millares 6 3 2" xfId="209"/>
    <cellStyle name="Millares 6 4" xfId="161"/>
    <cellStyle name="Millares 7" xfId="23"/>
    <cellStyle name="Millares 7 2" xfId="88"/>
    <cellStyle name="Millares 7 2 2" xfId="136"/>
    <cellStyle name="Millares 7 2 2 2" xfId="232"/>
    <cellStyle name="Millares 7 2 3" xfId="184"/>
    <cellStyle name="Millares 7 3" xfId="112"/>
    <cellStyle name="Millares 7 3 2" xfId="208"/>
    <cellStyle name="Millares 7 4" xfId="160"/>
    <cellStyle name="Millares 8" xfId="25"/>
    <cellStyle name="Millares 8 2" xfId="90"/>
    <cellStyle name="Millares 8 2 2" xfId="138"/>
    <cellStyle name="Millares 8 2 2 2" xfId="234"/>
    <cellStyle name="Millares 8 2 3" xfId="186"/>
    <cellStyle name="Millares 8 3" xfId="114"/>
    <cellStyle name="Millares 8 3 2" xfId="210"/>
    <cellStyle name="Millares 8 4" xfId="162"/>
    <cellStyle name="Millares 9" xfId="28"/>
    <cellStyle name="Millares 9 2" xfId="93"/>
    <cellStyle name="Millares 9 2 2" xfId="141"/>
    <cellStyle name="Millares 9 2 2 2" xfId="237"/>
    <cellStyle name="Millares 9 2 3" xfId="189"/>
    <cellStyle name="Millares 9 3" xfId="117"/>
    <cellStyle name="Millares 9 3 2" xfId="213"/>
    <cellStyle name="Millares 9 4" xfId="165"/>
    <cellStyle name="Moneda 2" xfId="9"/>
    <cellStyle name="Moneda 2 2" xfId="16"/>
    <cellStyle name="Moneda 3" xfId="73"/>
    <cellStyle name="Moneda 3 2" xfId="97"/>
    <cellStyle name="Moneda 3 2 2" xfId="145"/>
    <cellStyle name="Moneda 3 2 2 2" xfId="241"/>
    <cellStyle name="Moneda 3 2 3" xfId="193"/>
    <cellStyle name="Moneda 3 3" xfId="121"/>
    <cellStyle name="Moneda 3 3 2" xfId="217"/>
    <cellStyle name="Moneda 3 4" xfId="169"/>
    <cellStyle name="Moneda 4" xfId="81"/>
    <cellStyle name="Moneda 4 2" xfId="105"/>
    <cellStyle name="Moneda 4 2 2" xfId="153"/>
    <cellStyle name="Moneda 4 2 2 2" xfId="249"/>
    <cellStyle name="Moneda 4 2 3" xfId="201"/>
    <cellStyle name="Moneda 4 3" xfId="129"/>
    <cellStyle name="Moneda 4 3 2" xfId="225"/>
    <cellStyle name="Moneda 4 4" xfId="177"/>
    <cellStyle name="Neutral" xfId="37" builtinId="28" customBuiltin="1"/>
    <cellStyle name="Normal" xfId="0" builtinId="0"/>
    <cellStyle name="Normal 2" xfId="2"/>
    <cellStyle name="Normal 2 2" xfId="6"/>
    <cellStyle name="Normal 2 2 2" xfId="19"/>
    <cellStyle name="Normal 3" xfId="4"/>
    <cellStyle name="Normal 3 2" xfId="13"/>
    <cellStyle name="Normal 4" xfId="10"/>
    <cellStyle name="Normal_EVA TOTAL TESORO" xfId="12"/>
    <cellStyle name="Normal_TIT" xfId="11"/>
    <cellStyle name="Notas" xfId="44" builtinId="10" customBuiltin="1"/>
    <cellStyle name="Porcentaje" xfId="1" builtinId="5"/>
    <cellStyle name="Porcentaje 2" xfId="8"/>
    <cellStyle name="Porcentaje 2 2" xfId="15"/>
    <cellStyle name="Salida" xfId="39" builtinId="21" customBuiltin="1"/>
    <cellStyle name="Texto de advertencia" xfId="43" builtinId="11" customBuiltin="1"/>
    <cellStyle name="Texto explicativo" xfId="45" builtinId="53" customBuiltin="1"/>
    <cellStyle name="Título" xfId="30" builtinId="15" customBuiltin="1"/>
    <cellStyle name="Título 2" xfId="32" builtinId="17" customBuiltin="1"/>
    <cellStyle name="Título 3" xfId="33" builtinId="18" customBuiltin="1"/>
    <cellStyle name="Total" xfId="46" builtinId="25" customBuiltin="1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762001</xdr:colOff>
      <xdr:row>4</xdr:row>
      <xdr:rowOff>0</xdr:rowOff>
    </xdr:from>
    <xdr:to>
      <xdr:col>1</xdr:col>
      <xdr:colOff>2112819</xdr:colOff>
      <xdr:row>7</xdr:row>
      <xdr:rowOff>1270925</xdr:rowOff>
    </xdr:to>
    <xdr:pic>
      <xdr:nvPicPr>
        <xdr:cNvPr id="5" name="Imagen 4" descr="logo vector Comunidad de Madrid">
          <a:extLst>
            <a:ext uri="{FF2B5EF4-FFF2-40B4-BE49-F238E27FC236}">
              <a16:creationId xmlns:a16="http://schemas.microsoft.com/office/drawing/2014/main" id="{CB9B10A1-6C60-43B1-ADBF-6E005291C5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00" t="7934" r="34237" b="4789"/>
        <a:stretch/>
      </xdr:blipFill>
      <xdr:spPr bwMode="auto">
        <a:xfrm>
          <a:off x="1524001" y="1004455"/>
          <a:ext cx="1350818" cy="19441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647700</xdr:colOff>
      <xdr:row>1</xdr:row>
      <xdr:rowOff>134470</xdr:rowOff>
    </xdr:from>
    <xdr:to>
      <xdr:col>9</xdr:col>
      <xdr:colOff>552453</xdr:colOff>
      <xdr:row>5</xdr:row>
      <xdr:rowOff>145675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F5530635-050B-429A-8FB1-C93C3A3BB7FA}"/>
            </a:ext>
          </a:extLst>
        </xdr:cNvPr>
        <xdr:cNvGrpSpPr/>
      </xdr:nvGrpSpPr>
      <xdr:grpSpPr>
        <a:xfrm>
          <a:off x="4381500" y="334495"/>
          <a:ext cx="2095503" cy="963705"/>
          <a:chOff x="9617599" y="95250"/>
          <a:chExt cx="2179920" cy="1061357"/>
        </a:xfrm>
      </xdr:grpSpPr>
      <xdr:pic>
        <xdr:nvPicPr>
          <xdr:cNvPr id="3" name="Imagen 2">
            <a:extLst>
              <a:ext uri="{FF2B5EF4-FFF2-40B4-BE49-F238E27FC236}">
                <a16:creationId xmlns:a16="http://schemas.microsoft.com/office/drawing/2014/main" id="{A824750F-B505-0AA5-C65F-572B5BB833B5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-1" r="25474" b="-19274"/>
          <a:stretch/>
        </xdr:blipFill>
        <xdr:spPr>
          <a:xfrm>
            <a:off x="10438202" y="343888"/>
            <a:ext cx="1359317" cy="547380"/>
          </a:xfrm>
          <a:prstGeom prst="rect">
            <a:avLst/>
          </a:prstGeom>
        </xdr:spPr>
      </xdr:pic>
      <xdr:pic>
        <xdr:nvPicPr>
          <xdr:cNvPr id="4" name="Imagen 3" descr="logo vector Comunidad de Madrid">
            <a:extLst>
              <a:ext uri="{FF2B5EF4-FFF2-40B4-BE49-F238E27FC236}">
                <a16:creationId xmlns:a16="http://schemas.microsoft.com/office/drawing/2014/main" id="{B804CD6E-D1E8-160F-2E1A-AE42660D4281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4900" t="7934" r="34237" b="4789"/>
          <a:stretch/>
        </xdr:blipFill>
        <xdr:spPr bwMode="auto">
          <a:xfrm>
            <a:off x="9617599" y="95250"/>
            <a:ext cx="737436" cy="106135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  <pageSetUpPr fitToPage="1"/>
  </sheetPr>
  <dimension ref="A1:E16"/>
  <sheetViews>
    <sheetView showGridLines="0" showZeros="0" tabSelected="1" zoomScale="55" zoomScaleNormal="55" workbookViewId="0">
      <selection activeCell="C8" sqref="C8"/>
    </sheetView>
  </sheetViews>
  <sheetFormatPr baseColWidth="10" defaultColWidth="11.42578125" defaultRowHeight="15" x14ac:dyDescent="0.25"/>
  <cols>
    <col min="2" max="4" width="68" customWidth="1"/>
  </cols>
  <sheetData>
    <row r="1" spans="1:5" ht="29.25" thickBot="1" x14ac:dyDescent="0.3">
      <c r="D1" s="3"/>
    </row>
    <row r="2" spans="1:5" ht="16.5" thickBot="1" x14ac:dyDescent="0.3">
      <c r="B2" s="4"/>
      <c r="C2" s="5"/>
      <c r="D2" s="6"/>
    </row>
    <row r="3" spans="1:5" ht="15.75" thickBot="1" x14ac:dyDescent="0.3"/>
    <row r="4" spans="1:5" x14ac:dyDescent="0.25">
      <c r="B4" s="7"/>
      <c r="C4" s="8"/>
      <c r="D4" s="9"/>
    </row>
    <row r="5" spans="1:5" x14ac:dyDescent="0.25">
      <c r="B5" s="10"/>
      <c r="D5" s="11"/>
    </row>
    <row r="6" spans="1:5" x14ac:dyDescent="0.25">
      <c r="B6" s="10"/>
      <c r="D6" s="11"/>
    </row>
    <row r="7" spans="1:5" ht="28.5" x14ac:dyDescent="0.25">
      <c r="A7" s="12"/>
      <c r="B7" s="10"/>
      <c r="C7" s="13"/>
      <c r="D7" s="11"/>
      <c r="E7" s="14"/>
    </row>
    <row r="8" spans="1:5" ht="106.5" customHeight="1" x14ac:dyDescent="0.25">
      <c r="B8" s="10"/>
      <c r="C8" s="15"/>
      <c r="D8" s="11"/>
    </row>
    <row r="9" spans="1:5" ht="132.75" customHeight="1" x14ac:dyDescent="0.25">
      <c r="B9" s="94" t="s">
        <v>32</v>
      </c>
      <c r="C9" s="95"/>
      <c r="D9" s="96"/>
    </row>
    <row r="10" spans="1:5" ht="58.5" customHeight="1" x14ac:dyDescent="0.25">
      <c r="B10" s="97" t="s">
        <v>33</v>
      </c>
      <c r="C10" s="98" t="s">
        <v>19</v>
      </c>
      <c r="D10" s="99"/>
    </row>
    <row r="11" spans="1:5" s="16" customFormat="1" ht="51" customHeight="1" x14ac:dyDescent="0.25">
      <c r="B11" s="97" t="s">
        <v>17</v>
      </c>
      <c r="C11" s="98"/>
      <c r="D11" s="99"/>
    </row>
    <row r="12" spans="1:5" ht="61.5" customHeight="1" x14ac:dyDescent="0.25">
      <c r="B12" s="100" t="s">
        <v>34</v>
      </c>
      <c r="C12" s="98"/>
      <c r="D12" s="99"/>
    </row>
    <row r="13" spans="1:5" s="17" customFormat="1" ht="39.75" customHeight="1" thickBot="1" x14ac:dyDescent="0.3">
      <c r="B13" s="18"/>
      <c r="C13" s="19"/>
      <c r="D13" s="20"/>
    </row>
    <row r="14" spans="1:5" ht="15.75" thickBot="1" x14ac:dyDescent="0.3"/>
    <row r="15" spans="1:5" ht="16.5" thickBot="1" x14ac:dyDescent="0.3">
      <c r="B15" s="4"/>
      <c r="C15" s="5"/>
      <c r="D15" s="6"/>
    </row>
    <row r="16" spans="1:5" ht="26.25" x14ac:dyDescent="0.4">
      <c r="C16" s="21"/>
    </row>
  </sheetData>
  <mergeCells count="4">
    <mergeCell ref="B9:D9"/>
    <mergeCell ref="B11:D11"/>
    <mergeCell ref="B12:D12"/>
    <mergeCell ref="B10:D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C11"/>
  <sheetViews>
    <sheetView showGridLines="0" showZeros="0" zoomScale="85" zoomScaleNormal="85" workbookViewId="0">
      <selection activeCell="B13" sqref="B13"/>
    </sheetView>
  </sheetViews>
  <sheetFormatPr baseColWidth="10" defaultColWidth="11.42578125" defaultRowHeight="15" x14ac:dyDescent="0.25"/>
  <cols>
    <col min="1" max="1" width="2.5703125" customWidth="1"/>
    <col min="2" max="2" width="77.85546875" style="22" customWidth="1"/>
    <col min="3" max="3" width="18.5703125" style="23" customWidth="1"/>
  </cols>
  <sheetData>
    <row r="1" spans="2:3" ht="15.75" thickBot="1" x14ac:dyDescent="0.3"/>
    <row r="2" spans="2:3" ht="15.75" x14ac:dyDescent="0.25">
      <c r="B2" s="80" t="s">
        <v>32</v>
      </c>
    </row>
    <row r="3" spans="2:3" ht="15.75" x14ac:dyDescent="0.25">
      <c r="B3" s="81" t="s">
        <v>33</v>
      </c>
    </row>
    <row r="4" spans="2:3" ht="15.75" x14ac:dyDescent="0.25">
      <c r="B4" s="81" t="s">
        <v>17</v>
      </c>
    </row>
    <row r="5" spans="2:3" ht="15.75" x14ac:dyDescent="0.25">
      <c r="B5" s="81" t="s">
        <v>34</v>
      </c>
    </row>
    <row r="6" spans="2:3" ht="19.5" thickBot="1" x14ac:dyDescent="0.35">
      <c r="B6" s="82" t="s">
        <v>36</v>
      </c>
    </row>
    <row r="7" spans="2:3" ht="15.75" thickBot="1" x14ac:dyDescent="0.3"/>
    <row r="8" spans="2:3" ht="15.75" customHeight="1" x14ac:dyDescent="0.25">
      <c r="B8" s="104" t="s">
        <v>14</v>
      </c>
      <c r="C8" s="101" t="s">
        <v>15</v>
      </c>
    </row>
    <row r="9" spans="2:3" ht="15" customHeight="1" x14ac:dyDescent="0.25">
      <c r="B9" s="105"/>
      <c r="C9" s="102"/>
    </row>
    <row r="10" spans="2:3" ht="15.75" customHeight="1" thickBot="1" x14ac:dyDescent="0.3">
      <c r="B10" s="106"/>
      <c r="C10" s="103"/>
    </row>
    <row r="11" spans="2:3" s="2" customFormat="1" ht="33" customHeight="1" thickBot="1" x14ac:dyDescent="0.3">
      <c r="B11" s="75" t="s">
        <v>12</v>
      </c>
      <c r="C11" s="79">
        <v>950.52759999999989</v>
      </c>
    </row>
  </sheetData>
  <mergeCells count="2">
    <mergeCell ref="C8:C10"/>
    <mergeCell ref="B8:B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B1:N18"/>
  <sheetViews>
    <sheetView showGridLines="0" showZeros="0" zoomScale="85" zoomScaleNormal="85" workbookViewId="0">
      <selection activeCell="E21" sqref="E21"/>
    </sheetView>
  </sheetViews>
  <sheetFormatPr baseColWidth="10" defaultColWidth="11.42578125" defaultRowHeight="15" x14ac:dyDescent="0.25"/>
  <cols>
    <col min="1" max="1" width="2.5703125" customWidth="1"/>
    <col min="2" max="2" width="13.5703125" style="22" customWidth="1"/>
    <col min="3" max="3" width="11.7109375" style="22" customWidth="1"/>
    <col min="4" max="4" width="9.7109375" style="23" customWidth="1"/>
    <col min="5" max="5" width="30.42578125" customWidth="1"/>
    <col min="6" max="6" width="7.140625" customWidth="1"/>
    <col min="7" max="7" width="2.7109375" customWidth="1"/>
    <col min="8" max="8" width="6.85546875" customWidth="1"/>
    <col min="9" max="9" width="18.140625" style="23" hidden="1" customWidth="1"/>
    <col min="10" max="10" width="15.42578125" customWidth="1"/>
    <col min="11" max="11" width="16.85546875" customWidth="1"/>
    <col min="12" max="12" width="10.140625" customWidth="1"/>
    <col min="13" max="13" width="17.140625" customWidth="1"/>
    <col min="14" max="14" width="3.7109375" customWidth="1"/>
  </cols>
  <sheetData>
    <row r="1" spans="2:14" ht="15.75" thickBot="1" x14ac:dyDescent="0.3"/>
    <row r="2" spans="2:14" ht="18.75" x14ac:dyDescent="0.3">
      <c r="B2" s="24" t="s">
        <v>32</v>
      </c>
      <c r="C2" s="25"/>
      <c r="D2" s="26"/>
      <c r="E2" s="27"/>
      <c r="G2" s="23"/>
      <c r="I2"/>
    </row>
    <row r="3" spans="2:14" ht="18.75" x14ac:dyDescent="0.3">
      <c r="B3" s="28" t="s">
        <v>33</v>
      </c>
      <c r="C3" s="29"/>
      <c r="D3" s="30"/>
      <c r="E3" s="31"/>
      <c r="G3" s="23"/>
      <c r="I3" s="32"/>
      <c r="J3" s="32"/>
    </row>
    <row r="4" spans="2:14" ht="18.75" x14ac:dyDescent="0.3">
      <c r="B4" s="28" t="s">
        <v>17</v>
      </c>
      <c r="C4" s="29"/>
      <c r="D4" s="30"/>
      <c r="E4" s="31"/>
      <c r="G4" s="23"/>
      <c r="I4" s="32"/>
      <c r="J4" s="32"/>
    </row>
    <row r="5" spans="2:14" ht="18.75" x14ac:dyDescent="0.3">
      <c r="B5" s="28" t="s">
        <v>34</v>
      </c>
      <c r="C5" s="29"/>
      <c r="D5" s="30"/>
      <c r="E5" s="31"/>
      <c r="G5" s="23"/>
      <c r="I5" s="32"/>
      <c r="J5" s="32"/>
    </row>
    <row r="6" spans="2:14" ht="19.5" thickBot="1" x14ac:dyDescent="0.35">
      <c r="B6" s="34" t="s">
        <v>9</v>
      </c>
      <c r="C6" s="35"/>
      <c r="D6" s="36"/>
      <c r="E6" s="37"/>
      <c r="G6" s="23"/>
      <c r="I6"/>
    </row>
    <row r="7" spans="2:14" ht="15.75" thickBot="1" x14ac:dyDescent="0.3"/>
    <row r="8" spans="2:14" ht="15.75" customHeight="1" x14ac:dyDescent="0.25">
      <c r="B8" s="104" t="s">
        <v>10</v>
      </c>
      <c r="C8" s="120" t="s">
        <v>11</v>
      </c>
      <c r="D8" s="120" t="s">
        <v>18</v>
      </c>
      <c r="E8" s="120" t="s">
        <v>0</v>
      </c>
      <c r="F8" s="123" t="s">
        <v>20</v>
      </c>
      <c r="G8" s="38"/>
      <c r="H8" s="117" t="s">
        <v>21</v>
      </c>
      <c r="I8" s="114" t="s">
        <v>23</v>
      </c>
      <c r="J8" s="124" t="s">
        <v>35</v>
      </c>
      <c r="K8" s="111" t="s">
        <v>37</v>
      </c>
      <c r="L8" s="111" t="s">
        <v>1</v>
      </c>
      <c r="M8" s="108" t="s">
        <v>2</v>
      </c>
    </row>
    <row r="9" spans="2:14" ht="15" customHeight="1" x14ac:dyDescent="0.25">
      <c r="B9" s="105"/>
      <c r="C9" s="121"/>
      <c r="D9" s="121"/>
      <c r="E9" s="121"/>
      <c r="F9" s="115"/>
      <c r="G9" s="83" t="s">
        <v>22</v>
      </c>
      <c r="H9" s="118"/>
      <c r="I9" s="115"/>
      <c r="J9" s="125"/>
      <c r="K9" s="112"/>
      <c r="L9" s="112"/>
      <c r="M9" s="109"/>
    </row>
    <row r="10" spans="2:14" ht="15.75" customHeight="1" thickBot="1" x14ac:dyDescent="0.3">
      <c r="B10" s="106"/>
      <c r="C10" s="122"/>
      <c r="D10" s="122"/>
      <c r="E10" s="122"/>
      <c r="F10" s="116"/>
      <c r="G10" s="39"/>
      <c r="H10" s="119"/>
      <c r="I10" s="116"/>
      <c r="J10" s="126"/>
      <c r="K10" s="113"/>
      <c r="L10" s="113"/>
      <c r="M10" s="110"/>
    </row>
    <row r="11" spans="2:14" s="2" customFormat="1" ht="15.75" thickBot="1" x14ac:dyDescent="0.3">
      <c r="B11" s="84" t="s">
        <v>31</v>
      </c>
      <c r="C11" s="85" t="s">
        <v>27</v>
      </c>
      <c r="D11" s="86" t="s">
        <v>28</v>
      </c>
      <c r="E11" s="87" t="s">
        <v>29</v>
      </c>
      <c r="F11" s="74">
        <v>2</v>
      </c>
      <c r="G11" s="88" t="s">
        <v>22</v>
      </c>
      <c r="H11" s="89">
        <v>2</v>
      </c>
      <c r="I11" s="74"/>
      <c r="J11" s="90">
        <v>44967</v>
      </c>
      <c r="K11" s="91">
        <v>3832</v>
      </c>
      <c r="L11" s="92">
        <v>0.79500000000000004</v>
      </c>
      <c r="M11" s="93">
        <v>785.56</v>
      </c>
      <c r="N11"/>
    </row>
    <row r="12" spans="2:14" s="2" customFormat="1" ht="15.75" thickBot="1" x14ac:dyDescent="0.3">
      <c r="B12" s="40"/>
      <c r="C12" s="40"/>
      <c r="D12" s="41"/>
      <c r="E12" s="41"/>
      <c r="F12" s="41"/>
      <c r="G12" s="41"/>
      <c r="H12" s="41"/>
      <c r="I12" s="41"/>
      <c r="J12" s="41"/>
      <c r="K12" s="42"/>
      <c r="L12" s="42"/>
      <c r="M12" s="43"/>
      <c r="N12"/>
    </row>
    <row r="13" spans="2:14" ht="15.75" x14ac:dyDescent="0.25">
      <c r="K13" s="44" t="s">
        <v>3</v>
      </c>
      <c r="L13" s="45"/>
      <c r="M13" s="76">
        <v>785.56</v>
      </c>
    </row>
    <row r="14" spans="2:14" ht="15.75" x14ac:dyDescent="0.25">
      <c r="B14" s="107"/>
      <c r="C14" s="107"/>
      <c r="D14" s="107"/>
      <c r="E14" s="107"/>
      <c r="F14" s="107"/>
      <c r="G14" s="107"/>
      <c r="H14" s="107"/>
      <c r="K14" s="46" t="s">
        <v>4</v>
      </c>
      <c r="L14" s="47">
        <v>0.21</v>
      </c>
      <c r="M14" s="77">
        <v>164.96759999999998</v>
      </c>
    </row>
    <row r="15" spans="2:14" ht="16.5" thickBot="1" x14ac:dyDescent="0.3">
      <c r="B15"/>
      <c r="C15"/>
      <c r="D15"/>
      <c r="I15"/>
      <c r="K15" s="48" t="s">
        <v>16</v>
      </c>
      <c r="L15" s="49"/>
      <c r="M15" s="78">
        <v>950.52759999999989</v>
      </c>
    </row>
    <row r="18" spans="13:13" x14ac:dyDescent="0.25">
      <c r="M18" s="50"/>
    </row>
  </sheetData>
  <mergeCells count="12">
    <mergeCell ref="B14:H14"/>
    <mergeCell ref="M8:M10"/>
    <mergeCell ref="K8:K10"/>
    <mergeCell ref="L8:L10"/>
    <mergeCell ref="I8:I10"/>
    <mergeCell ref="H8:H10"/>
    <mergeCell ref="B8:B10"/>
    <mergeCell ref="E8:E10"/>
    <mergeCell ref="D8:D10"/>
    <mergeCell ref="C8:C10"/>
    <mergeCell ref="F8:F10"/>
    <mergeCell ref="J8:J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B22"/>
  <sheetViews>
    <sheetView showGridLines="0" showZeros="0" zoomScaleNormal="100" workbookViewId="0">
      <selection activeCell="B25" sqref="B25"/>
    </sheetView>
  </sheetViews>
  <sheetFormatPr baseColWidth="10" defaultColWidth="11.42578125" defaultRowHeight="15" x14ac:dyDescent="0.25"/>
  <cols>
    <col min="1" max="1" width="4.140625" customWidth="1"/>
    <col min="2" max="2" width="27.42578125" customWidth="1"/>
    <col min="3" max="3" width="2" customWidth="1"/>
    <col min="4" max="4" width="18" customWidth="1"/>
    <col min="5" max="5" width="1.5703125" customWidth="1"/>
    <col min="6" max="6" width="2.85546875" customWidth="1"/>
    <col min="7" max="7" width="18" customWidth="1"/>
    <col min="8" max="8" width="3.42578125" customWidth="1"/>
  </cols>
  <sheetData>
    <row r="1" spans="2:28" ht="15.75" thickBot="1" x14ac:dyDescent="0.3"/>
    <row r="2" spans="2:28" ht="18.75" x14ac:dyDescent="0.3">
      <c r="B2" s="52" t="str">
        <f>+PORTADA!B9</f>
        <v>Consejería de Presidencia, Justicia e Interior</v>
      </c>
      <c r="C2" s="25"/>
      <c r="D2" s="26"/>
      <c r="E2" s="26"/>
      <c r="F2" s="53"/>
    </row>
    <row r="3" spans="2:28" ht="18.75" x14ac:dyDescent="0.3">
      <c r="B3" s="54" t="e">
        <f>+PORTADA!#REF!</f>
        <v>#REF!</v>
      </c>
      <c r="C3" s="29"/>
      <c r="D3" s="30"/>
      <c r="E3" s="30"/>
      <c r="F3" s="55"/>
    </row>
    <row r="4" spans="2:28" ht="18.75" x14ac:dyDescent="0.3">
      <c r="B4" s="54" t="str">
        <f>+PORTADA!B10</f>
        <v>DIRECCIÓN GENERAL DE INFRAESTRUCTURAS JUDICIALES</v>
      </c>
      <c r="C4" s="29"/>
      <c r="D4" s="30"/>
      <c r="E4" s="30"/>
      <c r="F4" s="55"/>
    </row>
    <row r="5" spans="2:28" ht="18.75" x14ac:dyDescent="0.3">
      <c r="B5" s="54" t="str">
        <f>+PORTADA!B11</f>
        <v>Lote 1 - Medios offline</v>
      </c>
      <c r="C5" s="29"/>
      <c r="D5" s="30"/>
      <c r="E5" s="30"/>
      <c r="F5" s="55"/>
      <c r="AB5" s="1"/>
    </row>
    <row r="6" spans="2:28" ht="18.75" x14ac:dyDescent="0.3">
      <c r="B6" s="51" t="str">
        <f>+PORTADA!B12</f>
        <v>Plan Especial de Equipamientos «Ciudad de la Justicia»</v>
      </c>
      <c r="C6" s="29"/>
      <c r="D6" s="30"/>
      <c r="E6" s="30"/>
      <c r="F6" s="55"/>
      <c r="AB6" s="1"/>
    </row>
    <row r="7" spans="2:28" ht="18.75" x14ac:dyDescent="0.3">
      <c r="B7" s="51" t="e">
        <f>+PORTADA!#REF!</f>
        <v>#REF!</v>
      </c>
      <c r="C7" s="29"/>
      <c r="D7" s="33"/>
      <c r="E7" s="33"/>
      <c r="F7" s="56"/>
    </row>
    <row r="8" spans="2:28" ht="19.5" thickBot="1" x14ac:dyDescent="0.35">
      <c r="B8" s="57" t="s">
        <v>26</v>
      </c>
      <c r="C8" s="35"/>
      <c r="D8" s="36"/>
      <c r="E8" s="36"/>
      <c r="F8" s="58"/>
    </row>
    <row r="9" spans="2:28" ht="15.75" thickBot="1" x14ac:dyDescent="0.3">
      <c r="B9" s="59"/>
    </row>
    <row r="10" spans="2:28" x14ac:dyDescent="0.25">
      <c r="B10" s="59"/>
      <c r="D10" s="127" t="s">
        <v>12</v>
      </c>
    </row>
    <row r="11" spans="2:28" ht="15.75" thickBot="1" x14ac:dyDescent="0.3">
      <c r="D11" s="128"/>
    </row>
    <row r="12" spans="2:28" ht="15.75" thickBot="1" x14ac:dyDescent="0.3">
      <c r="B12" s="60"/>
      <c r="C12" s="60"/>
      <c r="D12" s="60"/>
      <c r="E12" s="60"/>
    </row>
    <row r="13" spans="2:28" x14ac:dyDescent="0.25">
      <c r="B13" s="61" t="s">
        <v>5</v>
      </c>
      <c r="C13" s="62"/>
      <c r="D13" s="63">
        <v>0.21</v>
      </c>
      <c r="E13" s="64"/>
    </row>
    <row r="14" spans="2:28" x14ac:dyDescent="0.25">
      <c r="B14" s="65" t="s">
        <v>6</v>
      </c>
      <c r="C14" s="66"/>
      <c r="D14" s="67">
        <f>D22*D13%</f>
        <v>12360.854099999999</v>
      </c>
      <c r="E14" s="60"/>
    </row>
    <row r="15" spans="2:28" x14ac:dyDescent="0.25">
      <c r="B15" s="65" t="s">
        <v>7</v>
      </c>
      <c r="C15" s="62"/>
      <c r="D15" s="68">
        <f>+D16/D13</f>
        <v>1</v>
      </c>
      <c r="E15" s="60"/>
    </row>
    <row r="16" spans="2:28" x14ac:dyDescent="0.25">
      <c r="B16" s="69" t="s">
        <v>24</v>
      </c>
      <c r="C16" s="62"/>
      <c r="D16" s="68">
        <f>+D13</f>
        <v>0.21</v>
      </c>
      <c r="E16" s="64"/>
    </row>
    <row r="17" spans="2:5" ht="15.75" thickBot="1" x14ac:dyDescent="0.3">
      <c r="B17" s="70" t="s">
        <v>8</v>
      </c>
      <c r="C17" s="66"/>
      <c r="D17" s="71">
        <f>+D22*D16%</f>
        <v>12360.854099999999</v>
      </c>
      <c r="E17" s="60"/>
    </row>
    <row r="18" spans="2:5" x14ac:dyDescent="0.25">
      <c r="E18" s="60"/>
    </row>
    <row r="19" spans="2:5" x14ac:dyDescent="0.25">
      <c r="B19" s="72"/>
    </row>
    <row r="20" spans="2:5" x14ac:dyDescent="0.25">
      <c r="B20" s="72" t="s">
        <v>30</v>
      </c>
    </row>
    <row r="21" spans="2:5" x14ac:dyDescent="0.25">
      <c r="B21" s="72" t="s">
        <v>13</v>
      </c>
    </row>
    <row r="22" spans="2:5" x14ac:dyDescent="0.25">
      <c r="B22" t="s">
        <v>25</v>
      </c>
      <c r="D22" s="73">
        <v>5886121</v>
      </c>
    </row>
  </sheetData>
  <mergeCells count="1">
    <mergeCell ref="D10:D1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PORTADA</vt:lpstr>
      <vt:lpstr>OPTICO</vt:lpstr>
      <vt:lpstr>PLAN PRENSA</vt:lpstr>
      <vt:lpstr>EVALUACION</vt:lpstr>
      <vt:lpstr>EVALUACION!Área_de_impresión</vt:lpstr>
      <vt:lpstr>OPTICO!Área_de_impresión</vt:lpstr>
      <vt:lpstr>'PLAN PRENSA'!Área_de_impresión</vt:lpstr>
      <vt:lpstr>PORTADA!Área_de_impresión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Mónica Delgado</dc:creator>
  <cp:lastModifiedBy>Madrid Digital</cp:lastModifiedBy>
  <cp:lastPrinted>2021-07-02T09:43:29Z</cp:lastPrinted>
  <dcterms:created xsi:type="dcterms:W3CDTF">2020-11-26T14:31:18Z</dcterms:created>
  <dcterms:modified xsi:type="dcterms:W3CDTF">2024-07-15T07:19:33Z</dcterms:modified>
</cp:coreProperties>
</file>